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S:\PRORAČUN\My Documents\XLS\xls-prebaceno\2023\POLUGODIŠNJI IZVJEŠTAJ ZA 2023\materijal za spajanje\"/>
    </mc:Choice>
  </mc:AlternateContent>
  <bookViews>
    <workbookView xWindow="-120" yWindow="-120" windowWidth="29040" windowHeight="15840"/>
  </bookViews>
  <sheets>
    <sheet name="Prihodi i rashodi prema izv " sheetId="1" r:id="rId1"/>
  </sheets>
  <definedNames>
    <definedName name="_xlnm.Print_Titles" localSheetId="0">'Prihodi i rashodi prema izv '!$4:$5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0" i="1" l="1"/>
  <c r="E60" i="1"/>
  <c r="D59" i="1"/>
  <c r="C59" i="1"/>
  <c r="B59" i="1"/>
  <c r="F58" i="1"/>
  <c r="E58" i="1"/>
  <c r="D57" i="1"/>
  <c r="C57" i="1"/>
  <c r="B57" i="1"/>
  <c r="F56" i="1"/>
  <c r="E56" i="1"/>
  <c r="D55" i="1"/>
  <c r="C55" i="1"/>
  <c r="B55" i="1"/>
  <c r="F54" i="1"/>
  <c r="F53" i="1"/>
  <c r="E53" i="1"/>
  <c r="F52" i="1"/>
  <c r="E52" i="1"/>
  <c r="F51" i="1"/>
  <c r="E51" i="1"/>
  <c r="F50" i="1"/>
  <c r="E50" i="1"/>
  <c r="F49" i="1"/>
  <c r="E49" i="1"/>
  <c r="F48" i="1"/>
  <c r="E48" i="1"/>
  <c r="D47" i="1"/>
  <c r="C47" i="1"/>
  <c r="B47" i="1"/>
  <c r="F46" i="1"/>
  <c r="E46" i="1"/>
  <c r="F45" i="1"/>
  <c r="E45" i="1"/>
  <c r="F44" i="1"/>
  <c r="F43" i="1"/>
  <c r="E43" i="1"/>
  <c r="F42" i="1"/>
  <c r="E42" i="1"/>
  <c r="F41" i="1"/>
  <c r="E41" i="1"/>
  <c r="F40" i="1"/>
  <c r="E40" i="1"/>
  <c r="D39" i="1"/>
  <c r="C39" i="1"/>
  <c r="B39" i="1"/>
  <c r="F38" i="1"/>
  <c r="E38" i="1"/>
  <c r="D37" i="1"/>
  <c r="C37" i="1"/>
  <c r="B37" i="1"/>
  <c r="F36" i="1"/>
  <c r="E36" i="1"/>
  <c r="F35" i="1"/>
  <c r="E35" i="1"/>
  <c r="D34" i="1"/>
  <c r="C34" i="1"/>
  <c r="B34" i="1"/>
  <c r="F31" i="1"/>
  <c r="E31" i="1"/>
  <c r="D30" i="1"/>
  <c r="C30" i="1"/>
  <c r="B30" i="1"/>
  <c r="F29" i="1"/>
  <c r="E29" i="1"/>
  <c r="D28" i="1"/>
  <c r="C28" i="1"/>
  <c r="B28" i="1"/>
  <c r="F27" i="1"/>
  <c r="F26" i="1"/>
  <c r="E26" i="1"/>
  <c r="F25" i="1"/>
  <c r="E25" i="1"/>
  <c r="F24" i="1"/>
  <c r="E24" i="1"/>
  <c r="F23" i="1"/>
  <c r="E23" i="1"/>
  <c r="F22" i="1"/>
  <c r="E22" i="1"/>
  <c r="F21" i="1"/>
  <c r="E21" i="1"/>
  <c r="D20" i="1"/>
  <c r="C20" i="1"/>
  <c r="B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D12" i="1"/>
  <c r="C12" i="1"/>
  <c r="B12" i="1"/>
  <c r="F11" i="1"/>
  <c r="E11" i="1"/>
  <c r="D10" i="1"/>
  <c r="C10" i="1"/>
  <c r="B10" i="1"/>
  <c r="F9" i="1"/>
  <c r="E9" i="1"/>
  <c r="F8" i="1"/>
  <c r="E8" i="1"/>
  <c r="D7" i="1"/>
  <c r="C7" i="1"/>
  <c r="B7" i="1"/>
  <c r="E34" i="1" l="1"/>
  <c r="E30" i="1"/>
  <c r="C6" i="1"/>
  <c r="F28" i="1"/>
  <c r="C33" i="1"/>
  <c r="D6" i="1"/>
  <c r="F39" i="1"/>
  <c r="F57" i="1"/>
  <c r="F30" i="1"/>
  <c r="F12" i="1"/>
  <c r="E57" i="1"/>
  <c r="B6" i="1"/>
  <c r="E6" i="1" s="1"/>
  <c r="E28" i="1"/>
  <c r="E37" i="1"/>
  <c r="E10" i="1"/>
  <c r="B33" i="1"/>
  <c r="F37" i="1"/>
  <c r="E55" i="1"/>
  <c r="E59" i="1"/>
  <c r="F7" i="1"/>
  <c r="F10" i="1"/>
  <c r="E39" i="1"/>
  <c r="F59" i="1"/>
  <c r="F20" i="1"/>
  <c r="F34" i="1"/>
  <c r="F47" i="1"/>
  <c r="E20" i="1"/>
  <c r="E7" i="1"/>
  <c r="E12" i="1"/>
  <c r="E47" i="1"/>
  <c r="F55" i="1"/>
  <c r="D33" i="1"/>
  <c r="F6" i="1" l="1"/>
  <c r="F33" i="1"/>
  <c r="E33" i="1"/>
</calcChain>
</file>

<file path=xl/sharedStrings.xml><?xml version="1.0" encoding="utf-8"?>
<sst xmlns="http://schemas.openxmlformats.org/spreadsheetml/2006/main" count="72" uniqueCount="39">
  <si>
    <t/>
  </si>
  <si>
    <t>Izvor 1. OPĆI PRIHODI I PRIMICI</t>
  </si>
  <si>
    <t>Izvor 1.1. OPĆI PRIHODI I PRIMICI</t>
  </si>
  <si>
    <t>Izvor 1.2. OPĆI PRIHODI I PRIMICI-DECENTRALIZIRANA SREDSTVA</t>
  </si>
  <si>
    <t>Izvor 3. VLASTITI PRIHODI</t>
  </si>
  <si>
    <t>Izvor 3.1. VLASTITI PRIHODI</t>
  </si>
  <si>
    <t>Izvor 4. PRIHODI ZA POSEBNE NAMJENE</t>
  </si>
  <si>
    <t>Izvor 4.1. PRIHOD OD KOMUNALNE NAKNADE</t>
  </si>
  <si>
    <t>Izvor 4.2. PRIHODI OD SPOMENIČKE RENTE</t>
  </si>
  <si>
    <t>Izvor 4.3. OSTALI PRIHODI ZA POSEBNE NAMJENE</t>
  </si>
  <si>
    <t>Izvor 4.4. NAKNADE ZA CESTE</t>
  </si>
  <si>
    <t>Izvor 4.7. NAKNADE U POLJOPRIVREDI</t>
  </si>
  <si>
    <t>Izvor 4.8. PRIHODI OD KOMUNALNOG DOPRINOSA</t>
  </si>
  <si>
    <t>Izvor 4.9. PRIHODI ZA POSEBNE NAMJENE-OSTALO (VD,NZN,NZOO, PROČELJA ZG)</t>
  </si>
  <si>
    <t>Izvor 5. POMOĆI</t>
  </si>
  <si>
    <t>Izvor 5.1. POMOĆI OD INOZEMNIH VLADA I TIJELA EU</t>
  </si>
  <si>
    <t>Izvor 5.2. POMOĆI IZ DRUGIH PRORAČUNA</t>
  </si>
  <si>
    <t>Izvor 5.4. POMOĆI OD MEĐUNARODNIH ORGANIZACIJA</t>
  </si>
  <si>
    <t>Izvor 5.5. POMOĆI OD IZVANPRORAČUNSKIH KORISNIKA</t>
  </si>
  <si>
    <t>Izvor 5.6. POMOĆI TEMELJEM PRIJENOSA EU SREDSTAVA</t>
  </si>
  <si>
    <t>Izvor 5.7. FOND SOLIDARNOSTI EUROPSKE UNIJE</t>
  </si>
  <si>
    <t>Izvor 5.8. MEHANIZAM ZA OPORAVAK I OTPORNOST</t>
  </si>
  <si>
    <t>Izvor 6. DONACIJE</t>
  </si>
  <si>
    <t>Izvor 6.1. DONACIJE</t>
  </si>
  <si>
    <t>Izvor 7. PRIHODI OD PRODAJE ILI ZAMJ. NEF. IMOVINE I NAKN. S NASL. OS</t>
  </si>
  <si>
    <t>Izvor 7.1. PRIHODI OD PRODAJE ILI ZAMJ. NEF. IMOVINE I NAKN. S NASL. OS</t>
  </si>
  <si>
    <t>Izvor 8. NAMJENSKI PRIMICI</t>
  </si>
  <si>
    <t>Izvor 8.1. PRIMICI OD ZADUŽIVANJA</t>
  </si>
  <si>
    <t>BROJČANA OZNAKA I NAZIV</t>
  </si>
  <si>
    <t>IZVORNI PLAN
 2023.</t>
  </si>
  <si>
    <t>INDEKS</t>
  </si>
  <si>
    <t>5=4/2*100</t>
  </si>
  <si>
    <t>6=4/3*100</t>
  </si>
  <si>
    <t>UKUPNI PRIHODI</t>
  </si>
  <si>
    <t>IZVJEŠTAJ O PRIHODIMA I RASHODIMA PREMA IZVORIMA FINANICIRANJA</t>
  </si>
  <si>
    <t>UKUPNI RASHODI</t>
  </si>
  <si>
    <t>EUR</t>
  </si>
  <si>
    <t>OSTVARENJE / IZVRŠENJE
I.-VI. 2022.</t>
  </si>
  <si>
    <t>OSTVARENJE / IZVRŠENJE
I.-VI.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</si>
</sst>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i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B6B6B6"/>
        <bgColor indexed="64"/>
      </patternFill>
    </fill>
    <fill>
      <patternFill patternType="solid">
        <fgColor rgb="FF00008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/>
    <xf numFmtId="4" fontId="2" fillId="0" borderId="0" xfId="0" applyNumberFormat="1" applyFont="1" applyFill="1"/>
    <xf numFmtId="0" fontId="2" fillId="0" borderId="0" xfId="0" applyFont="1" applyFill="1"/>
    <xf numFmtId="0" fontId="1" fillId="0" borderId="0" xfId="0" applyFont="1" applyFill="1" applyBorder="1" applyAlignment="1" applyProtection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Font="1" applyFill="1"/>
    <xf numFmtId="0" fontId="3" fillId="0" borderId="1" xfId="0" applyFont="1" applyFill="1" applyBorder="1" applyAlignment="1">
      <alignment horizontal="center"/>
    </xf>
    <xf numFmtId="0" fontId="4" fillId="0" borderId="0" xfId="0" applyFont="1" applyFill="1"/>
    <xf numFmtId="0" fontId="2" fillId="0" borderId="2" xfId="0" applyFont="1" applyFill="1" applyBorder="1" applyAlignment="1" applyProtection="1"/>
    <xf numFmtId="4" fontId="2" fillId="0" borderId="2" xfId="0" applyNumberFormat="1" applyFont="1" applyFill="1" applyBorder="1" applyAlignment="1" applyProtection="1">
      <alignment horizontal="right"/>
    </xf>
    <xf numFmtId="0" fontId="4" fillId="0" borderId="2" xfId="0" applyFont="1" applyFill="1" applyBorder="1" applyAlignment="1" applyProtection="1"/>
    <xf numFmtId="4" fontId="4" fillId="0" borderId="2" xfId="0" applyNumberFormat="1" applyFont="1" applyFill="1" applyBorder="1" applyAlignment="1" applyProtection="1">
      <alignment horizontal="right"/>
    </xf>
    <xf numFmtId="4" fontId="1" fillId="0" borderId="2" xfId="0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 applyProtection="1">
      <alignment horizontal="left"/>
    </xf>
    <xf numFmtId="0" fontId="4" fillId="0" borderId="3" xfId="0" applyFont="1" applyFill="1" applyBorder="1" applyAlignment="1" applyProtection="1"/>
    <xf numFmtId="4" fontId="4" fillId="0" borderId="3" xfId="0" applyNumberFormat="1" applyFont="1" applyFill="1" applyBorder="1" applyAlignment="1" applyProtection="1">
      <alignment horizontal="right"/>
    </xf>
    <xf numFmtId="0" fontId="5" fillId="3" borderId="4" xfId="0" applyFont="1" applyFill="1" applyBorder="1" applyAlignment="1" applyProtection="1"/>
    <xf numFmtId="4" fontId="5" fillId="3" borderId="4" xfId="0" applyNumberFormat="1" applyFont="1" applyFill="1" applyBorder="1" applyAlignment="1" applyProtection="1">
      <alignment horizontal="right"/>
    </xf>
    <xf numFmtId="0" fontId="5" fillId="3" borderId="2" xfId="0" applyFont="1" applyFill="1" applyBorder="1" applyAlignment="1" applyProtection="1"/>
    <xf numFmtId="4" fontId="5" fillId="3" borderId="2" xfId="0" applyNumberFormat="1" applyFont="1" applyFill="1" applyBorder="1" applyAlignment="1" applyProtection="1">
      <alignment horizontal="right"/>
    </xf>
    <xf numFmtId="0" fontId="6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3" fontId="1" fillId="0" borderId="0" xfId="0" applyNumberFormat="1" applyFont="1" applyFill="1"/>
    <xf numFmtId="3" fontId="2" fillId="2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/>
    </xf>
    <xf numFmtId="3" fontId="5" fillId="3" borderId="4" xfId="0" applyNumberFormat="1" applyFont="1" applyFill="1" applyBorder="1" applyAlignment="1" applyProtection="1">
      <alignment horizontal="right"/>
    </xf>
    <xf numFmtId="3" fontId="2" fillId="0" borderId="2" xfId="0" applyNumberFormat="1" applyFont="1" applyFill="1" applyBorder="1" applyAlignment="1" applyProtection="1">
      <alignment horizontal="right"/>
    </xf>
    <xf numFmtId="3" fontId="4" fillId="0" borderId="2" xfId="0" applyNumberFormat="1" applyFont="1" applyFill="1" applyBorder="1" applyAlignment="1" applyProtection="1">
      <alignment horizontal="right"/>
    </xf>
    <xf numFmtId="3" fontId="1" fillId="0" borderId="2" xfId="0" applyNumberFormat="1" applyFont="1" applyFill="1" applyBorder="1" applyAlignment="1" applyProtection="1">
      <alignment horizontal="left"/>
    </xf>
    <xf numFmtId="3" fontId="5" fillId="3" borderId="2" xfId="0" applyNumberFormat="1" applyFont="1" applyFill="1" applyBorder="1" applyAlignment="1" applyProtection="1">
      <alignment horizontal="right"/>
    </xf>
    <xf numFmtId="3" fontId="4" fillId="0" borderId="3" xfId="0" applyNumberFormat="1" applyFont="1" applyFill="1" applyBorder="1" applyAlignment="1" applyProtection="1">
      <alignment horizontal="right"/>
    </xf>
    <xf numFmtId="3" fontId="1" fillId="0" borderId="0" xfId="0" applyNumberFormat="1" applyFont="1" applyFill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1"/>
  <sheetViews>
    <sheetView tabSelected="1" zoomScaleNormal="100" workbookViewId="0">
      <selection activeCell="C19" sqref="C19"/>
    </sheetView>
  </sheetViews>
  <sheetFormatPr defaultRowHeight="12.75" x14ac:dyDescent="0.2"/>
  <cols>
    <col min="1" max="1" width="76.7109375" style="1" bestFit="1" customWidth="1"/>
    <col min="2" max="2" width="24.7109375" style="1" customWidth="1"/>
    <col min="3" max="3" width="24.7109375" style="24" customWidth="1"/>
    <col min="4" max="4" width="24.7109375" style="1" customWidth="1"/>
    <col min="5" max="6" width="10.7109375" style="1" customWidth="1"/>
    <col min="7" max="7" width="19" style="1" customWidth="1"/>
    <col min="8" max="8" width="15.42578125" style="1" bestFit="1" customWidth="1"/>
    <col min="9" max="9" width="13.85546875" style="1" bestFit="1" customWidth="1"/>
    <col min="10" max="16384" width="9.140625" style="1"/>
  </cols>
  <sheetData>
    <row r="1" spans="1:9" x14ac:dyDescent="0.2">
      <c r="A1" s="23" t="s">
        <v>34</v>
      </c>
      <c r="B1" s="23"/>
      <c r="C1" s="23"/>
      <c r="D1" s="23"/>
      <c r="E1" s="23"/>
      <c r="F1" s="23"/>
    </row>
    <row r="3" spans="1:9" x14ac:dyDescent="0.2">
      <c r="F3" s="22" t="s">
        <v>36</v>
      </c>
    </row>
    <row r="4" spans="1:9" s="7" customFormat="1" ht="42" customHeight="1" x14ac:dyDescent="0.2">
      <c r="A4" s="5" t="s">
        <v>28</v>
      </c>
      <c r="B4" s="6" t="s">
        <v>37</v>
      </c>
      <c r="C4" s="25" t="s">
        <v>29</v>
      </c>
      <c r="D4" s="6" t="s">
        <v>38</v>
      </c>
      <c r="E4" s="5" t="s">
        <v>30</v>
      </c>
      <c r="F4" s="5" t="s">
        <v>30</v>
      </c>
    </row>
    <row r="5" spans="1:9" s="7" customFormat="1" ht="10.5" customHeight="1" x14ac:dyDescent="0.2">
      <c r="A5" s="8">
        <v>1</v>
      </c>
      <c r="B5" s="8">
        <v>2</v>
      </c>
      <c r="C5" s="26">
        <v>3</v>
      </c>
      <c r="D5" s="8">
        <v>4</v>
      </c>
      <c r="E5" s="8" t="s">
        <v>31</v>
      </c>
      <c r="F5" s="8" t="s">
        <v>32</v>
      </c>
    </row>
    <row r="6" spans="1:9" s="7" customFormat="1" x14ac:dyDescent="0.2">
      <c r="A6" s="18" t="s">
        <v>33</v>
      </c>
      <c r="B6" s="19">
        <f>+B7+B10+B12+B20+B28+B30</f>
        <v>880036423.00999987</v>
      </c>
      <c r="C6" s="27">
        <f t="shared" ref="C6:D6" si="0">+C7+C10+C12+C20+C28+C30</f>
        <v>2076367223</v>
      </c>
      <c r="D6" s="19">
        <f t="shared" si="0"/>
        <v>1051008411.17</v>
      </c>
      <c r="E6" s="19">
        <f>+D6/B6*100</f>
        <v>119.42783090445535</v>
      </c>
      <c r="F6" s="19">
        <f>+D6/C6*100</f>
        <v>50.617655659747427</v>
      </c>
    </row>
    <row r="7" spans="1:9" s="3" customFormat="1" x14ac:dyDescent="0.2">
      <c r="A7" s="10" t="s">
        <v>1</v>
      </c>
      <c r="B7" s="11">
        <f>+B8+B9</f>
        <v>480743205.36000001</v>
      </c>
      <c r="C7" s="28">
        <f t="shared" ref="C7:D7" si="1">+C8+C9</f>
        <v>1024342767</v>
      </c>
      <c r="D7" s="11">
        <f t="shared" si="1"/>
        <v>551057258.24000001</v>
      </c>
      <c r="E7" s="11">
        <f t="shared" ref="E7:E60" si="2">+D7/B7*100</f>
        <v>114.62611475233354</v>
      </c>
      <c r="F7" s="11">
        <f t="shared" ref="F7:F60" si="3">+D7/C7*100</f>
        <v>53.796177997515947</v>
      </c>
      <c r="G7" s="2"/>
      <c r="H7" s="2"/>
      <c r="I7" s="2"/>
    </row>
    <row r="8" spans="1:9" s="9" customFormat="1" x14ac:dyDescent="0.2">
      <c r="A8" s="12" t="s">
        <v>2</v>
      </c>
      <c r="B8" s="13">
        <v>460476304.05000001</v>
      </c>
      <c r="C8" s="29">
        <v>980477567</v>
      </c>
      <c r="D8" s="13">
        <v>531260615.54000002</v>
      </c>
      <c r="E8" s="13">
        <f t="shared" si="2"/>
        <v>115.37197698718369</v>
      </c>
      <c r="F8" s="13">
        <f t="shared" si="3"/>
        <v>54.183862376934933</v>
      </c>
    </row>
    <row r="9" spans="1:9" s="9" customFormat="1" x14ac:dyDescent="0.2">
      <c r="A9" s="12" t="s">
        <v>3</v>
      </c>
      <c r="B9" s="13">
        <v>20266901.309999999</v>
      </c>
      <c r="C9" s="29">
        <v>43865200</v>
      </c>
      <c r="D9" s="13">
        <v>19796642.699999999</v>
      </c>
      <c r="E9" s="13">
        <f t="shared" si="2"/>
        <v>97.67967188073311</v>
      </c>
      <c r="F9" s="13">
        <f t="shared" si="3"/>
        <v>45.13063362300867</v>
      </c>
    </row>
    <row r="10" spans="1:9" s="3" customFormat="1" x14ac:dyDescent="0.2">
      <c r="A10" s="10" t="s">
        <v>4</v>
      </c>
      <c r="B10" s="11">
        <f>+B11</f>
        <v>18019300.960000001</v>
      </c>
      <c r="C10" s="28">
        <f t="shared" ref="C10:D10" si="4">+C11</f>
        <v>38848279</v>
      </c>
      <c r="D10" s="11">
        <f t="shared" si="4"/>
        <v>20951877.57</v>
      </c>
      <c r="E10" s="14">
        <f t="shared" si="2"/>
        <v>116.27464137765308</v>
      </c>
      <c r="F10" s="14">
        <f t="shared" si="3"/>
        <v>53.932575932128167</v>
      </c>
    </row>
    <row r="11" spans="1:9" s="9" customFormat="1" x14ac:dyDescent="0.2">
      <c r="A11" s="12" t="s">
        <v>5</v>
      </c>
      <c r="B11" s="13">
        <v>18019300.960000001</v>
      </c>
      <c r="C11" s="29">
        <v>38848279</v>
      </c>
      <c r="D11" s="13">
        <v>20951877.57</v>
      </c>
      <c r="E11" s="13">
        <f t="shared" si="2"/>
        <v>116.27464137765308</v>
      </c>
      <c r="F11" s="13">
        <f t="shared" si="3"/>
        <v>53.932575932128167</v>
      </c>
    </row>
    <row r="12" spans="1:9" s="3" customFormat="1" x14ac:dyDescent="0.2">
      <c r="A12" s="10" t="s">
        <v>6</v>
      </c>
      <c r="B12" s="11">
        <f>+B13+B14+B15+B16+B17+B18+B19</f>
        <v>217704976.72999999</v>
      </c>
      <c r="C12" s="28">
        <f t="shared" ref="C12:D12" si="5">+C13+C14+C15+C16+C17+C18+C19</f>
        <v>449802769</v>
      </c>
      <c r="D12" s="11">
        <f t="shared" si="5"/>
        <v>221867482.21999994</v>
      </c>
      <c r="E12" s="11">
        <f t="shared" si="2"/>
        <v>101.91199372312114</v>
      </c>
      <c r="F12" s="11">
        <f t="shared" si="3"/>
        <v>49.325503867674044</v>
      </c>
      <c r="G12" s="2"/>
    </row>
    <row r="13" spans="1:9" s="9" customFormat="1" x14ac:dyDescent="0.2">
      <c r="A13" s="12" t="s">
        <v>7</v>
      </c>
      <c r="B13" s="13">
        <v>50133738.280000001</v>
      </c>
      <c r="C13" s="29">
        <v>107000000</v>
      </c>
      <c r="D13" s="13">
        <v>47535208.729999997</v>
      </c>
      <c r="E13" s="13">
        <f t="shared" si="2"/>
        <v>94.816804732399845</v>
      </c>
      <c r="F13" s="13">
        <f t="shared" si="3"/>
        <v>44.425428719626161</v>
      </c>
    </row>
    <row r="14" spans="1:9" s="9" customFormat="1" x14ac:dyDescent="0.2">
      <c r="A14" s="12" t="s">
        <v>8</v>
      </c>
      <c r="B14" s="13">
        <v>1263941.3899999999</v>
      </c>
      <c r="C14" s="29">
        <v>2650000</v>
      </c>
      <c r="D14" s="13">
        <v>1523403.51</v>
      </c>
      <c r="E14" s="13">
        <f t="shared" si="2"/>
        <v>120.5280183126213</v>
      </c>
      <c r="F14" s="13">
        <f t="shared" si="3"/>
        <v>57.486924905660373</v>
      </c>
    </row>
    <row r="15" spans="1:9" s="9" customFormat="1" x14ac:dyDescent="0.2">
      <c r="A15" s="12" t="s">
        <v>9</v>
      </c>
      <c r="B15" s="13">
        <v>134237902.71000001</v>
      </c>
      <c r="C15" s="29">
        <v>279877569</v>
      </c>
      <c r="D15" s="13">
        <v>140436808.47999999</v>
      </c>
      <c r="E15" s="13">
        <f t="shared" si="2"/>
        <v>104.61785058083912</v>
      </c>
      <c r="F15" s="13">
        <f t="shared" si="3"/>
        <v>50.177943513579685</v>
      </c>
    </row>
    <row r="16" spans="1:9" s="9" customFormat="1" x14ac:dyDescent="0.2">
      <c r="A16" s="12" t="s">
        <v>10</v>
      </c>
      <c r="B16" s="13">
        <v>15782831.189999999</v>
      </c>
      <c r="C16" s="29">
        <v>30530000</v>
      </c>
      <c r="D16" s="13">
        <v>17004662.100000001</v>
      </c>
      <c r="E16" s="13">
        <f t="shared" si="2"/>
        <v>107.74151921978456</v>
      </c>
      <c r="F16" s="13">
        <f t="shared" si="3"/>
        <v>55.698205371765482</v>
      </c>
    </row>
    <row r="17" spans="1:6" s="9" customFormat="1" x14ac:dyDescent="0.2">
      <c r="A17" s="12" t="s">
        <v>11</v>
      </c>
      <c r="B17" s="13">
        <v>93923.27</v>
      </c>
      <c r="C17" s="29">
        <v>177000</v>
      </c>
      <c r="D17" s="13">
        <v>306252.39</v>
      </c>
      <c r="E17" s="13">
        <f t="shared" si="2"/>
        <v>326.06657540777701</v>
      </c>
      <c r="F17" s="13">
        <f t="shared" si="3"/>
        <v>173.02394915254237</v>
      </c>
    </row>
    <row r="18" spans="1:6" s="9" customFormat="1" x14ac:dyDescent="0.2">
      <c r="A18" s="12" t="s">
        <v>12</v>
      </c>
      <c r="B18" s="13">
        <v>15542070.199999999</v>
      </c>
      <c r="C18" s="29">
        <v>27900000</v>
      </c>
      <c r="D18" s="13">
        <v>13942201.289999999</v>
      </c>
      <c r="E18" s="13">
        <f t="shared" si="2"/>
        <v>89.7062045827074</v>
      </c>
      <c r="F18" s="13">
        <f t="shared" si="3"/>
        <v>49.972047634408604</v>
      </c>
    </row>
    <row r="19" spans="1:6" s="9" customFormat="1" x14ac:dyDescent="0.2">
      <c r="A19" s="12" t="s">
        <v>13</v>
      </c>
      <c r="B19" s="13">
        <v>650569.68999999994</v>
      </c>
      <c r="C19" s="29">
        <v>1668200</v>
      </c>
      <c r="D19" s="13">
        <v>1118945.72</v>
      </c>
      <c r="E19" s="13">
        <f t="shared" si="2"/>
        <v>171.99475124640375</v>
      </c>
      <c r="F19" s="13">
        <f t="shared" si="3"/>
        <v>67.075034168564912</v>
      </c>
    </row>
    <row r="20" spans="1:6" s="3" customFormat="1" x14ac:dyDescent="0.2">
      <c r="A20" s="10" t="s">
        <v>14</v>
      </c>
      <c r="B20" s="11">
        <f>+B21+B22+B23+B24+B25+B26+B27</f>
        <v>160890521.13999999</v>
      </c>
      <c r="C20" s="28">
        <f t="shared" ref="C20:D20" si="6">+C21+C22+C23+C24+C25+C26+C27</f>
        <v>558755808</v>
      </c>
      <c r="D20" s="11">
        <f t="shared" si="6"/>
        <v>253753966.56999999</v>
      </c>
      <c r="E20" s="11">
        <f t="shared" si="2"/>
        <v>157.71840676008145</v>
      </c>
      <c r="F20" s="11">
        <f t="shared" si="3"/>
        <v>45.414108083866218</v>
      </c>
    </row>
    <row r="21" spans="1:6" s="9" customFormat="1" x14ac:dyDescent="0.2">
      <c r="A21" s="12" t="s">
        <v>15</v>
      </c>
      <c r="B21" s="13">
        <v>515313.2</v>
      </c>
      <c r="C21" s="29">
        <v>2345700</v>
      </c>
      <c r="D21" s="13">
        <v>1438814.21</v>
      </c>
      <c r="E21" s="13">
        <f t="shared" si="2"/>
        <v>279.2115959769709</v>
      </c>
      <c r="F21" s="13">
        <f t="shared" si="3"/>
        <v>61.338372767191032</v>
      </c>
    </row>
    <row r="22" spans="1:6" s="9" customFormat="1" x14ac:dyDescent="0.2">
      <c r="A22" s="12" t="s">
        <v>16</v>
      </c>
      <c r="B22" s="13">
        <v>127035889.67</v>
      </c>
      <c r="C22" s="29">
        <v>287133159</v>
      </c>
      <c r="D22" s="13">
        <v>144219859.84</v>
      </c>
      <c r="E22" s="13">
        <f t="shared" si="2"/>
        <v>113.52686253832572</v>
      </c>
      <c r="F22" s="13">
        <f t="shared" si="3"/>
        <v>50.227518250513171</v>
      </c>
    </row>
    <row r="23" spans="1:6" s="9" customFormat="1" x14ac:dyDescent="0.2">
      <c r="A23" s="12" t="s">
        <v>17</v>
      </c>
      <c r="B23" s="13">
        <v>304592.96000000002</v>
      </c>
      <c r="C23" s="29">
        <v>210900</v>
      </c>
      <c r="D23" s="13">
        <v>258060.66</v>
      </c>
      <c r="E23" s="13">
        <f t="shared" si="2"/>
        <v>84.723120324251738</v>
      </c>
      <c r="F23" s="13">
        <f t="shared" si="3"/>
        <v>122.36162162162162</v>
      </c>
    </row>
    <row r="24" spans="1:6" s="9" customFormat="1" x14ac:dyDescent="0.2">
      <c r="A24" s="12" t="s">
        <v>18</v>
      </c>
      <c r="B24" s="13">
        <v>538926.22</v>
      </c>
      <c r="C24" s="29">
        <v>1811470</v>
      </c>
      <c r="D24" s="13">
        <v>2143594.0099999998</v>
      </c>
      <c r="E24" s="13">
        <f t="shared" si="2"/>
        <v>397.75277773644041</v>
      </c>
      <c r="F24" s="13">
        <f t="shared" si="3"/>
        <v>118.33450236548218</v>
      </c>
    </row>
    <row r="25" spans="1:6" s="9" customFormat="1" x14ac:dyDescent="0.2">
      <c r="A25" s="12" t="s">
        <v>19</v>
      </c>
      <c r="B25" s="13">
        <v>11150474.210000001</v>
      </c>
      <c r="C25" s="29">
        <v>100592550</v>
      </c>
      <c r="D25" s="13">
        <v>9127062.0800000001</v>
      </c>
      <c r="E25" s="13">
        <f t="shared" si="2"/>
        <v>81.853577777119483</v>
      </c>
      <c r="F25" s="13">
        <f t="shared" si="3"/>
        <v>9.0732982512124405</v>
      </c>
    </row>
    <row r="26" spans="1:6" s="9" customFormat="1" x14ac:dyDescent="0.2">
      <c r="A26" s="12" t="s">
        <v>20</v>
      </c>
      <c r="B26" s="13">
        <v>21345324.879999999</v>
      </c>
      <c r="C26" s="29">
        <v>98482869</v>
      </c>
      <c r="D26" s="13">
        <v>96566575.769999996</v>
      </c>
      <c r="E26" s="13">
        <f t="shared" si="2"/>
        <v>452.40152732685885</v>
      </c>
      <c r="F26" s="13">
        <f t="shared" si="3"/>
        <v>98.054186226032868</v>
      </c>
    </row>
    <row r="27" spans="1:6" s="9" customFormat="1" x14ac:dyDescent="0.2">
      <c r="A27" s="12" t="s">
        <v>21</v>
      </c>
      <c r="B27" s="13">
        <v>0</v>
      </c>
      <c r="C27" s="29">
        <v>68179160</v>
      </c>
      <c r="D27" s="13">
        <v>0</v>
      </c>
      <c r="E27" s="13">
        <v>0</v>
      </c>
      <c r="F27" s="13">
        <f t="shared" si="3"/>
        <v>0</v>
      </c>
    </row>
    <row r="28" spans="1:6" s="3" customFormat="1" x14ac:dyDescent="0.2">
      <c r="A28" s="10" t="s">
        <v>22</v>
      </c>
      <c r="B28" s="11">
        <f>+B29</f>
        <v>1822802.27</v>
      </c>
      <c r="C28" s="28">
        <f t="shared" ref="C28:D28" si="7">+C29</f>
        <v>2584480</v>
      </c>
      <c r="D28" s="11">
        <f t="shared" si="7"/>
        <v>2823199.74</v>
      </c>
      <c r="E28" s="11">
        <f t="shared" si="2"/>
        <v>154.8823910560524</v>
      </c>
      <c r="F28" s="11">
        <f t="shared" si="3"/>
        <v>109.2366642419365</v>
      </c>
    </row>
    <row r="29" spans="1:6" s="9" customFormat="1" x14ac:dyDescent="0.2">
      <c r="A29" s="12" t="s">
        <v>23</v>
      </c>
      <c r="B29" s="13">
        <v>1822802.27</v>
      </c>
      <c r="C29" s="29">
        <v>2584480</v>
      </c>
      <c r="D29" s="13">
        <v>2823199.74</v>
      </c>
      <c r="E29" s="13">
        <f t="shared" si="2"/>
        <v>154.8823910560524</v>
      </c>
      <c r="F29" s="13">
        <f t="shared" si="3"/>
        <v>109.2366642419365</v>
      </c>
    </row>
    <row r="30" spans="1:6" s="3" customFormat="1" x14ac:dyDescent="0.2">
      <c r="A30" s="10" t="s">
        <v>24</v>
      </c>
      <c r="B30" s="11">
        <f>+B31</f>
        <v>855616.55</v>
      </c>
      <c r="C30" s="28">
        <f t="shared" ref="C30:D30" si="8">+C31</f>
        <v>2033120</v>
      </c>
      <c r="D30" s="11">
        <f t="shared" si="8"/>
        <v>554626.82999999996</v>
      </c>
      <c r="E30" s="11">
        <f t="shared" si="2"/>
        <v>64.821891301658425</v>
      </c>
      <c r="F30" s="11">
        <f t="shared" si="3"/>
        <v>27.279591465334065</v>
      </c>
    </row>
    <row r="31" spans="1:6" s="9" customFormat="1" x14ac:dyDescent="0.2">
      <c r="A31" s="12" t="s">
        <v>25</v>
      </c>
      <c r="B31" s="13">
        <v>855616.55</v>
      </c>
      <c r="C31" s="29">
        <v>2033120</v>
      </c>
      <c r="D31" s="13">
        <v>554626.82999999996</v>
      </c>
      <c r="E31" s="13">
        <f t="shared" si="2"/>
        <v>64.821891301658425</v>
      </c>
      <c r="F31" s="13">
        <f t="shared" si="3"/>
        <v>27.279591465334065</v>
      </c>
    </row>
    <row r="32" spans="1:6" hidden="1" x14ac:dyDescent="0.2">
      <c r="A32" s="15" t="s">
        <v>0</v>
      </c>
      <c r="B32" s="15" t="s">
        <v>0</v>
      </c>
      <c r="C32" s="30" t="s">
        <v>0</v>
      </c>
      <c r="D32" s="15" t="s">
        <v>0</v>
      </c>
      <c r="E32" s="14"/>
      <c r="F32" s="14"/>
    </row>
    <row r="33" spans="1:6" s="7" customFormat="1" x14ac:dyDescent="0.2">
      <c r="A33" s="20" t="s">
        <v>35</v>
      </c>
      <c r="B33" s="21">
        <f>+B34+B37+B39+B47+B55+B57+B59</f>
        <v>735427569.30000007</v>
      </c>
      <c r="C33" s="31">
        <f t="shared" ref="C33:D33" si="9">+C34+C37+C39+C47+C55+C57+C59</f>
        <v>2018544470</v>
      </c>
      <c r="D33" s="21">
        <f t="shared" si="9"/>
        <v>890410802.44999993</v>
      </c>
      <c r="E33" s="21">
        <f t="shared" si="2"/>
        <v>121.07389491768944</v>
      </c>
      <c r="F33" s="21">
        <f t="shared" si="3"/>
        <v>44.111527671718811</v>
      </c>
    </row>
    <row r="34" spans="1:6" s="3" customFormat="1" x14ac:dyDescent="0.2">
      <c r="A34" s="10" t="s">
        <v>1</v>
      </c>
      <c r="B34" s="11">
        <f>+B35+B36</f>
        <v>370401999.36999995</v>
      </c>
      <c r="C34" s="28">
        <f t="shared" ref="C34:D34" si="10">+C35+C36</f>
        <v>894465520</v>
      </c>
      <c r="D34" s="11">
        <f t="shared" si="10"/>
        <v>422056512.25999999</v>
      </c>
      <c r="E34" s="11">
        <f t="shared" si="2"/>
        <v>113.94552755596807</v>
      </c>
      <c r="F34" s="11">
        <f t="shared" si="3"/>
        <v>47.185330549130612</v>
      </c>
    </row>
    <row r="35" spans="1:6" s="9" customFormat="1" x14ac:dyDescent="0.2">
      <c r="A35" s="12" t="s">
        <v>2</v>
      </c>
      <c r="B35" s="13">
        <v>348255579.52999997</v>
      </c>
      <c r="C35" s="29">
        <v>853192280</v>
      </c>
      <c r="D35" s="13">
        <v>398822171.38</v>
      </c>
      <c r="E35" s="13">
        <f t="shared" si="2"/>
        <v>114.51996603133937</v>
      </c>
      <c r="F35" s="13">
        <f t="shared" si="3"/>
        <v>46.744699961420181</v>
      </c>
    </row>
    <row r="36" spans="1:6" s="9" customFormat="1" x14ac:dyDescent="0.2">
      <c r="A36" s="12" t="s">
        <v>3</v>
      </c>
      <c r="B36" s="13">
        <v>22146419.84</v>
      </c>
      <c r="C36" s="29">
        <v>41273240</v>
      </c>
      <c r="D36" s="13">
        <v>23234340.879999999</v>
      </c>
      <c r="E36" s="13">
        <f t="shared" si="2"/>
        <v>104.91240140781146</v>
      </c>
      <c r="F36" s="13">
        <f t="shared" si="3"/>
        <v>56.293959185176647</v>
      </c>
    </row>
    <row r="37" spans="1:6" s="3" customFormat="1" x14ac:dyDescent="0.2">
      <c r="A37" s="10" t="s">
        <v>4</v>
      </c>
      <c r="B37" s="11">
        <f>+B38</f>
        <v>17827316.780000001</v>
      </c>
      <c r="C37" s="28">
        <f t="shared" ref="C37:D37" si="11">+C38</f>
        <v>41775839</v>
      </c>
      <c r="D37" s="11">
        <f t="shared" si="11"/>
        <v>19971071.41</v>
      </c>
      <c r="E37" s="11">
        <f t="shared" si="2"/>
        <v>112.02511099373642</v>
      </c>
      <c r="F37" s="11">
        <f t="shared" si="3"/>
        <v>47.80531495728907</v>
      </c>
    </row>
    <row r="38" spans="1:6" s="9" customFormat="1" x14ac:dyDescent="0.2">
      <c r="A38" s="12" t="s">
        <v>5</v>
      </c>
      <c r="B38" s="13">
        <v>17827316.780000001</v>
      </c>
      <c r="C38" s="29">
        <v>41775839</v>
      </c>
      <c r="D38" s="13">
        <v>19971071.41</v>
      </c>
      <c r="E38" s="13">
        <f t="shared" si="2"/>
        <v>112.02511099373642</v>
      </c>
      <c r="F38" s="13">
        <f t="shared" si="3"/>
        <v>47.80531495728907</v>
      </c>
    </row>
    <row r="39" spans="1:6" s="3" customFormat="1" x14ac:dyDescent="0.2">
      <c r="A39" s="10" t="s">
        <v>6</v>
      </c>
      <c r="B39" s="11">
        <f>+B40+B41+B42+B43+B44+B45+B46</f>
        <v>170493210.59000003</v>
      </c>
      <c r="C39" s="28">
        <f t="shared" ref="C39:D39" si="12">+C40+C41+C42+C43+C44+C45+C46</f>
        <v>452869899</v>
      </c>
      <c r="D39" s="11">
        <f t="shared" si="12"/>
        <v>185090599.66</v>
      </c>
      <c r="E39" s="11">
        <f t="shared" si="2"/>
        <v>108.5618594543941</v>
      </c>
      <c r="F39" s="11">
        <f t="shared" si="3"/>
        <v>40.870590001390219</v>
      </c>
    </row>
    <row r="40" spans="1:6" s="9" customFormat="1" x14ac:dyDescent="0.2">
      <c r="A40" s="12" t="s">
        <v>7</v>
      </c>
      <c r="B40" s="13">
        <v>33402671.350000001</v>
      </c>
      <c r="C40" s="29">
        <v>107000000</v>
      </c>
      <c r="D40" s="13">
        <v>31581185.460000001</v>
      </c>
      <c r="E40" s="13">
        <f t="shared" si="2"/>
        <v>94.5468855741683</v>
      </c>
      <c r="F40" s="13">
        <f t="shared" si="3"/>
        <v>29.515126598130841</v>
      </c>
    </row>
    <row r="41" spans="1:6" s="9" customFormat="1" x14ac:dyDescent="0.2">
      <c r="A41" s="12" t="s">
        <v>8</v>
      </c>
      <c r="B41" s="13">
        <v>584138.55000000005</v>
      </c>
      <c r="C41" s="29">
        <v>2650000</v>
      </c>
      <c r="D41" s="13">
        <v>542147.42000000004</v>
      </c>
      <c r="E41" s="13">
        <f t="shared" si="2"/>
        <v>92.811443449503557</v>
      </c>
      <c r="F41" s="13">
        <f t="shared" si="3"/>
        <v>20.458393207547171</v>
      </c>
    </row>
    <row r="42" spans="1:6" s="9" customFormat="1" x14ac:dyDescent="0.2">
      <c r="A42" s="12" t="s">
        <v>9</v>
      </c>
      <c r="B42" s="13">
        <v>130754329.65000001</v>
      </c>
      <c r="C42" s="29">
        <v>282944699</v>
      </c>
      <c r="D42" s="13">
        <v>144404717.52000001</v>
      </c>
      <c r="E42" s="13">
        <f t="shared" si="2"/>
        <v>110.43972150409019</v>
      </c>
      <c r="F42" s="13">
        <f t="shared" si="3"/>
        <v>51.036374963151374</v>
      </c>
    </row>
    <row r="43" spans="1:6" s="9" customFormat="1" x14ac:dyDescent="0.2">
      <c r="A43" s="12" t="s">
        <v>10</v>
      </c>
      <c r="B43" s="13">
        <v>3190963.49</v>
      </c>
      <c r="C43" s="29">
        <v>30530000</v>
      </c>
      <c r="D43" s="13">
        <v>6443035.9800000004</v>
      </c>
      <c r="E43" s="13">
        <f t="shared" si="2"/>
        <v>201.91506421779835</v>
      </c>
      <c r="F43" s="13">
        <f t="shared" si="3"/>
        <v>21.103950147396006</v>
      </c>
    </row>
    <row r="44" spans="1:6" s="9" customFormat="1" x14ac:dyDescent="0.2">
      <c r="A44" s="12" t="s">
        <v>11</v>
      </c>
      <c r="B44" s="13">
        <v>0</v>
      </c>
      <c r="C44" s="29">
        <v>177000</v>
      </c>
      <c r="D44" s="13">
        <v>0</v>
      </c>
      <c r="E44" s="13">
        <v>0</v>
      </c>
      <c r="F44" s="13">
        <f t="shared" si="3"/>
        <v>0</v>
      </c>
    </row>
    <row r="45" spans="1:6" s="9" customFormat="1" x14ac:dyDescent="0.2">
      <c r="A45" s="12" t="s">
        <v>12</v>
      </c>
      <c r="B45" s="13">
        <v>2460272.4700000002</v>
      </c>
      <c r="C45" s="29">
        <v>27900000</v>
      </c>
      <c r="D45" s="13">
        <v>1798331.21</v>
      </c>
      <c r="E45" s="13">
        <f t="shared" si="2"/>
        <v>73.094798723655188</v>
      </c>
      <c r="F45" s="13">
        <f t="shared" si="3"/>
        <v>6.4456315770609311</v>
      </c>
    </row>
    <row r="46" spans="1:6" s="9" customFormat="1" x14ac:dyDescent="0.2">
      <c r="A46" s="12" t="s">
        <v>13</v>
      </c>
      <c r="B46" s="13">
        <v>100835.08</v>
      </c>
      <c r="C46" s="29">
        <v>1668200</v>
      </c>
      <c r="D46" s="13">
        <v>321182.07</v>
      </c>
      <c r="E46" s="13">
        <f t="shared" si="2"/>
        <v>318.52215518646886</v>
      </c>
      <c r="F46" s="13">
        <f t="shared" si="3"/>
        <v>19.253211245653997</v>
      </c>
    </row>
    <row r="47" spans="1:6" s="3" customFormat="1" x14ac:dyDescent="0.2">
      <c r="A47" s="10" t="s">
        <v>14</v>
      </c>
      <c r="B47" s="11">
        <f>+B48+B49+B50+B51+B52+B53+B54</f>
        <v>152097976.65000001</v>
      </c>
      <c r="C47" s="28">
        <f t="shared" ref="C47:D47" si="13">+C48+C49+C50+C51+C52+C53+C54</f>
        <v>541274312</v>
      </c>
      <c r="D47" s="11">
        <f t="shared" si="13"/>
        <v>229917446.46999997</v>
      </c>
      <c r="E47" s="11">
        <f t="shared" si="2"/>
        <v>151.16404013649313</v>
      </c>
      <c r="F47" s="11">
        <f t="shared" si="3"/>
        <v>42.477065948402142</v>
      </c>
    </row>
    <row r="48" spans="1:6" s="9" customFormat="1" x14ac:dyDescent="0.2">
      <c r="A48" s="12" t="s">
        <v>15</v>
      </c>
      <c r="B48" s="13">
        <v>430537.94</v>
      </c>
      <c r="C48" s="29">
        <v>2508740</v>
      </c>
      <c r="D48" s="13">
        <v>290315.40999999997</v>
      </c>
      <c r="E48" s="13">
        <f t="shared" si="2"/>
        <v>67.430854061316865</v>
      </c>
      <c r="F48" s="13">
        <f t="shared" si="3"/>
        <v>11.57216012819184</v>
      </c>
    </row>
    <row r="49" spans="1:6" s="9" customFormat="1" x14ac:dyDescent="0.2">
      <c r="A49" s="12" t="s">
        <v>16</v>
      </c>
      <c r="B49" s="13">
        <v>126118801.92</v>
      </c>
      <c r="C49" s="29">
        <v>287089919</v>
      </c>
      <c r="D49" s="13">
        <v>143629701.19999999</v>
      </c>
      <c r="E49" s="13">
        <f t="shared" si="2"/>
        <v>113.88444784870977</v>
      </c>
      <c r="F49" s="13">
        <f t="shared" si="3"/>
        <v>50.0295174767178</v>
      </c>
    </row>
    <row r="50" spans="1:6" s="9" customFormat="1" x14ac:dyDescent="0.2">
      <c r="A50" s="12" t="s">
        <v>17</v>
      </c>
      <c r="B50" s="13">
        <v>118058.26</v>
      </c>
      <c r="C50" s="29">
        <v>220200</v>
      </c>
      <c r="D50" s="13">
        <v>111861.09</v>
      </c>
      <c r="E50" s="13">
        <f t="shared" si="2"/>
        <v>94.750752721580014</v>
      </c>
      <c r="F50" s="13">
        <f t="shared" si="3"/>
        <v>50.799768392370567</v>
      </c>
    </row>
    <row r="51" spans="1:6" s="9" customFormat="1" x14ac:dyDescent="0.2">
      <c r="A51" s="12" t="s">
        <v>18</v>
      </c>
      <c r="B51" s="13">
        <v>676257.41</v>
      </c>
      <c r="C51" s="29">
        <v>1837280</v>
      </c>
      <c r="D51" s="13">
        <v>1744883.87</v>
      </c>
      <c r="E51" s="13">
        <f t="shared" si="2"/>
        <v>258.02066553326199</v>
      </c>
      <c r="F51" s="13">
        <f t="shared" si="3"/>
        <v>94.971037076547944</v>
      </c>
    </row>
    <row r="52" spans="1:6" s="9" customFormat="1" x14ac:dyDescent="0.2">
      <c r="A52" s="12" t="s">
        <v>19</v>
      </c>
      <c r="B52" s="13">
        <v>10729073.050000001</v>
      </c>
      <c r="C52" s="29">
        <v>100991773</v>
      </c>
      <c r="D52" s="13">
        <v>13535213.17</v>
      </c>
      <c r="E52" s="13">
        <f t="shared" si="2"/>
        <v>126.1545438913756</v>
      </c>
      <c r="F52" s="13">
        <f t="shared" si="3"/>
        <v>13.402292848151106</v>
      </c>
    </row>
    <row r="53" spans="1:6" s="9" customFormat="1" x14ac:dyDescent="0.2">
      <c r="A53" s="12" t="s">
        <v>20</v>
      </c>
      <c r="B53" s="13">
        <v>14025248.07</v>
      </c>
      <c r="C53" s="29">
        <v>94063200</v>
      </c>
      <c r="D53" s="13">
        <v>70371471</v>
      </c>
      <c r="E53" s="13">
        <f t="shared" si="2"/>
        <v>501.74849420684791</v>
      </c>
      <c r="F53" s="13">
        <f t="shared" si="3"/>
        <v>74.812967239047794</v>
      </c>
    </row>
    <row r="54" spans="1:6" s="9" customFormat="1" x14ac:dyDescent="0.2">
      <c r="A54" s="12" t="s">
        <v>21</v>
      </c>
      <c r="B54" s="13">
        <v>0</v>
      </c>
      <c r="C54" s="29">
        <v>54563200</v>
      </c>
      <c r="D54" s="13">
        <v>234000.73</v>
      </c>
      <c r="E54" s="13">
        <v>0</v>
      </c>
      <c r="F54" s="13">
        <f t="shared" si="3"/>
        <v>0.42886181528942591</v>
      </c>
    </row>
    <row r="55" spans="1:6" s="3" customFormat="1" x14ac:dyDescent="0.2">
      <c r="A55" s="10" t="s">
        <v>22</v>
      </c>
      <c r="B55" s="11">
        <f>+B56</f>
        <v>1464895.94</v>
      </c>
      <c r="C55" s="28">
        <f t="shared" ref="C55:D55" si="14">+C56</f>
        <v>2649080</v>
      </c>
      <c r="D55" s="11">
        <f t="shared" si="14"/>
        <v>2600083.71</v>
      </c>
      <c r="E55" s="11">
        <f t="shared" si="2"/>
        <v>177.4927241589597</v>
      </c>
      <c r="F55" s="11">
        <f t="shared" si="3"/>
        <v>98.150441285276401</v>
      </c>
    </row>
    <row r="56" spans="1:6" s="9" customFormat="1" x14ac:dyDescent="0.2">
      <c r="A56" s="12" t="s">
        <v>23</v>
      </c>
      <c r="B56" s="13">
        <v>1464895.94</v>
      </c>
      <c r="C56" s="29">
        <v>2649080</v>
      </c>
      <c r="D56" s="13">
        <v>2600083.71</v>
      </c>
      <c r="E56" s="13">
        <f t="shared" si="2"/>
        <v>177.4927241589597</v>
      </c>
      <c r="F56" s="13">
        <f t="shared" si="3"/>
        <v>98.150441285276401</v>
      </c>
    </row>
    <row r="57" spans="1:6" s="3" customFormat="1" x14ac:dyDescent="0.2">
      <c r="A57" s="10" t="s">
        <v>24</v>
      </c>
      <c r="B57" s="11">
        <f>+B58</f>
        <v>103748.11</v>
      </c>
      <c r="C57" s="28">
        <f t="shared" ref="C57:D57" si="15">+C58</f>
        <v>2033120</v>
      </c>
      <c r="D57" s="11">
        <f t="shared" si="15"/>
        <v>52319.63</v>
      </c>
      <c r="E57" s="11">
        <f t="shared" si="2"/>
        <v>50.429477703256474</v>
      </c>
      <c r="F57" s="11">
        <f t="shared" si="3"/>
        <v>2.5733665499331075</v>
      </c>
    </row>
    <row r="58" spans="1:6" s="9" customFormat="1" x14ac:dyDescent="0.2">
      <c r="A58" s="12" t="s">
        <v>25</v>
      </c>
      <c r="B58" s="13">
        <v>103748.11</v>
      </c>
      <c r="C58" s="29">
        <v>2033120</v>
      </c>
      <c r="D58" s="13">
        <v>52319.63</v>
      </c>
      <c r="E58" s="13">
        <f t="shared" si="2"/>
        <v>50.429477703256474</v>
      </c>
      <c r="F58" s="13">
        <f t="shared" si="3"/>
        <v>2.5733665499331075</v>
      </c>
    </row>
    <row r="59" spans="1:6" s="3" customFormat="1" x14ac:dyDescent="0.2">
      <c r="A59" s="10" t="s">
        <v>26</v>
      </c>
      <c r="B59" s="11">
        <f>+B60</f>
        <v>23038421.859999999</v>
      </c>
      <c r="C59" s="28">
        <f t="shared" ref="C59:D59" si="16">+C60</f>
        <v>83476700</v>
      </c>
      <c r="D59" s="11">
        <f t="shared" si="16"/>
        <v>30722769.309999999</v>
      </c>
      <c r="E59" s="11">
        <f t="shared" si="2"/>
        <v>133.35448711155772</v>
      </c>
      <c r="F59" s="11">
        <f t="shared" si="3"/>
        <v>36.80400556083314</v>
      </c>
    </row>
    <row r="60" spans="1:6" s="9" customFormat="1" x14ac:dyDescent="0.2">
      <c r="A60" s="16" t="s">
        <v>27</v>
      </c>
      <c r="B60" s="17">
        <v>23038421.859999999</v>
      </c>
      <c r="C60" s="32">
        <v>83476700</v>
      </c>
      <c r="D60" s="17">
        <v>30722769.309999999</v>
      </c>
      <c r="E60" s="17">
        <f t="shared" si="2"/>
        <v>133.35448711155772</v>
      </c>
      <c r="F60" s="17">
        <f t="shared" si="3"/>
        <v>36.80400556083314</v>
      </c>
    </row>
    <row r="61" spans="1:6" x14ac:dyDescent="0.2">
      <c r="A61" s="4" t="s">
        <v>0</v>
      </c>
      <c r="B61" s="4" t="s">
        <v>0</v>
      </c>
      <c r="C61" s="33" t="s">
        <v>0</v>
      </c>
      <c r="D61" s="4" t="s">
        <v>0</v>
      </c>
      <c r="E61" s="4"/>
      <c r="F61" s="4"/>
    </row>
  </sheetData>
  <mergeCells count="1">
    <mergeCell ref="A1:F1"/>
  </mergeCells>
  <pageMargins left="0.74803149606299213" right="0.74803149606299213" top="0.98425196850393704" bottom="0.98425196850393704" header="0.51181102362204722" footer="0.51181102362204722"/>
  <pageSetup paperSize="9" scale="77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Prihodi i rashodi prema izv </vt:lpstr>
      <vt:lpstr>'Prihodi i rashodi prema izv '!Print_Titles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Latinčić</dc:creator>
  <cp:lastModifiedBy>Kristina Petković</cp:lastModifiedBy>
  <cp:lastPrinted>2023-08-28T05:25:36Z</cp:lastPrinted>
  <dcterms:created xsi:type="dcterms:W3CDTF">2023-08-24T09:42:49Z</dcterms:created>
  <dcterms:modified xsi:type="dcterms:W3CDTF">2023-09-21T11:20:15Z</dcterms:modified>
</cp:coreProperties>
</file>